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\Desktop\"/>
    </mc:Choice>
  </mc:AlternateContent>
  <xr:revisionPtr revIDLastSave="0" documentId="13_ncr:1_{70BCB842-4101-4CCC-8DB7-F02C79DA9236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APM" sheetId="1" r:id="rId1"/>
    <sheet name="AE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K5" i="3"/>
  <c r="J5" i="3"/>
  <c r="M5" i="3" s="1"/>
  <c r="I5" i="3"/>
  <c r="K4" i="3"/>
  <c r="J4" i="3"/>
  <c r="I4" i="3"/>
  <c r="M4" i="3" l="1"/>
  <c r="M7" i="3"/>
  <c r="M6" i="3"/>
  <c r="M10" i="3"/>
  <c r="M9" i="3"/>
  <c r="M8" i="3"/>
  <c r="M11" i="3"/>
  <c r="M12" i="3"/>
  <c r="I15" i="1"/>
  <c r="K15" i="1"/>
  <c r="I16" i="1"/>
  <c r="K16" i="1"/>
  <c r="I8" i="1"/>
  <c r="J8" i="1"/>
  <c r="K8" i="1"/>
  <c r="I13" i="1"/>
  <c r="J13" i="1"/>
  <c r="K13" i="1"/>
  <c r="I12" i="1"/>
  <c r="J12" i="1"/>
  <c r="K12" i="1"/>
  <c r="I4" i="1"/>
  <c r="J4" i="1"/>
  <c r="K4" i="1"/>
  <c r="I7" i="1"/>
  <c r="J7" i="1"/>
  <c r="K7" i="1"/>
  <c r="I5" i="1"/>
  <c r="J5" i="1"/>
  <c r="K5" i="1"/>
  <c r="I11" i="1"/>
  <c r="K11" i="1"/>
  <c r="I14" i="1"/>
  <c r="J14" i="1"/>
  <c r="K14" i="1"/>
  <c r="I6" i="1"/>
  <c r="J6" i="1"/>
  <c r="K6" i="1"/>
  <c r="I17" i="1"/>
  <c r="K17" i="1"/>
  <c r="I10" i="1"/>
  <c r="J10" i="1"/>
  <c r="K10" i="1"/>
  <c r="K9" i="1"/>
  <c r="J9" i="1"/>
  <c r="I9" i="1"/>
  <c r="M5" i="1" l="1"/>
  <c r="M10" i="1"/>
  <c r="M14" i="1"/>
  <c r="M15" i="1"/>
  <c r="M12" i="1"/>
  <c r="M16" i="1"/>
  <c r="M11" i="1"/>
  <c r="M8" i="1"/>
  <c r="M13" i="1"/>
  <c r="M17" i="1"/>
  <c r="M4" i="1"/>
  <c r="M6" i="1"/>
  <c r="M7" i="1"/>
  <c r="M9" i="1"/>
</calcChain>
</file>

<file path=xl/sharedStrings.xml><?xml version="1.0" encoding="utf-8"?>
<sst xmlns="http://schemas.openxmlformats.org/spreadsheetml/2006/main" count="103" uniqueCount="61">
  <si>
    <t>UÇAK GÖVDE VE MOTOR BAKIMI BÖLÜMÜ</t>
  </si>
  <si>
    <t>S/N</t>
  </si>
  <si>
    <t>İSTEDİĞİ DÖNEM</t>
  </si>
  <si>
    <t>OGRNO</t>
  </si>
  <si>
    <t>GNO</t>
  </si>
  <si>
    <t>DİL 
PUANI</t>
  </si>
  <si>
    <t>DEVAM 
DURUMU</t>
  </si>
  <si>
    <t>BAŞARILI OLUNAN MODÜLLER</t>
  </si>
  <si>
    <t>GNO NOTU</t>
  </si>
  <si>
    <t>DİL NOTU</t>
  </si>
  <si>
    <t>DEVAM NOTU</t>
  </si>
  <si>
    <t>MODÜL SINAV PUANI</t>
  </si>
  <si>
    <t>TOPLAM NOTU</t>
  </si>
  <si>
    <t>GÜZ</t>
  </si>
  <si>
    <t>BAHAR</t>
  </si>
  <si>
    <t>1, 2, 5, 8, 9AT</t>
  </si>
  <si>
    <t>YOK</t>
  </si>
  <si>
    <t>10T</t>
  </si>
  <si>
    <t xml:space="preserve">1, 2, 4, 5, 8, 10Y, 10T, </t>
  </si>
  <si>
    <t>1, 10Y</t>
  </si>
  <si>
    <t>1, 9A, 10Y</t>
  </si>
  <si>
    <t>1, 2, 3, 4, 5, 8, 9AT, 9AY, 10T, 10Y, 16, 17A</t>
  </si>
  <si>
    <t>1, 3, 4, 8, 9AT, 9AY, 10T, 10Y, 15, 16, 17A</t>
  </si>
  <si>
    <t xml:space="preserve">1, 2, 3, 4, 6, 8, 9AT, 9AY, 10T, 10Y, 11A, 15, 16, 17A </t>
  </si>
  <si>
    <t>1, 6, 8, 9AT, 9AY, 10T, 16</t>
  </si>
  <si>
    <t>1, 2, 5, 8, 9AT, 9AY, 10T,10Y, 16</t>
  </si>
  <si>
    <t xml:space="preserve">10T, 10Y, </t>
  </si>
  <si>
    <t>1, 8, 10T</t>
  </si>
  <si>
    <t>* Modül sınavlarına ilişkin puanlama yapılırken  Modül 9 ve Modül 10 için yazılı ve test sınavlarında başarılı olan adaylara 2, yalnızca (yazılı/test) birinden başarılı olan adaylara 1 puan yazılmıştır.</t>
  </si>
  <si>
    <t>* Devam yüzdelemeleri hesaplanırken şu ana kadar katılmış olduğunuz derslerin imzaları dikkate alınmıştır. Eksik imza tamamlayan öğrencilerin imzaları yüzdeleme işlemine yansıtılmamıştır.</t>
  </si>
  <si>
    <t>P</t>
  </si>
  <si>
    <t>UÇAK ELEKTRİK VE ELEKTRONİĞİ BÖLÜMÜ</t>
  </si>
  <si>
    <t>3, 10Y</t>
  </si>
  <si>
    <t>1, 2, 6, 8, 9T, 9Y, 10T, 10Y</t>
  </si>
  <si>
    <t>1, 2, 10T, 10Y</t>
  </si>
  <si>
    <t>1, 8, 9AT, 10T, 10Y</t>
  </si>
  <si>
    <t>1, 9AY, 10Y</t>
  </si>
  <si>
    <t>1, 8, 10Y</t>
  </si>
  <si>
    <t>1, 8, 10Y, 10T</t>
  </si>
  <si>
    <t>211****021</t>
  </si>
  <si>
    <t>211****006</t>
  </si>
  <si>
    <t>211****027</t>
  </si>
  <si>
    <t>211****022</t>
  </si>
  <si>
    <t>211****007</t>
  </si>
  <si>
    <t>211****020</t>
  </si>
  <si>
    <t>211****017</t>
  </si>
  <si>
    <t>211****033</t>
  </si>
  <si>
    <t>211****015</t>
  </si>
  <si>
    <t>211****008</t>
  </si>
  <si>
    <t>211****011</t>
  </si>
  <si>
    <t>211****026</t>
  </si>
  <si>
    <t>221****015</t>
  </si>
  <si>
    <t>211****025</t>
  </si>
  <si>
    <t>211****016</t>
  </si>
  <si>
    <t>211****014</t>
  </si>
  <si>
    <t>221****035</t>
  </si>
  <si>
    <t>211****010</t>
  </si>
  <si>
    <t>201****019</t>
  </si>
  <si>
    <t>221****012</t>
  </si>
  <si>
    <t>211****024</t>
  </si>
  <si>
    <t>211****013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</si>
</sst>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Wingdings 2"/>
      <family val="1"/>
      <charset val="2"/>
    </font>
    <font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9" fontId="0" fillId="5" borderId="1" xfId="0" applyNumberFormat="1" applyFill="1" applyBorder="1" applyAlignment="1">
      <alignment horizontal="center" vertical="center" wrapText="1"/>
    </xf>
    <xf numFmtId="0" fontId="0" fillId="5" borderId="0" xfId="0" applyFill="1"/>
    <xf numFmtId="0" fontId="1" fillId="5" borderId="1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6" xfId="0" applyFill="1" applyBorder="1" applyAlignment="1">
      <alignment horizontal="center" textRotation="90"/>
    </xf>
    <xf numFmtId="0" fontId="0" fillId="4" borderId="5" xfId="0" applyFill="1" applyBorder="1" applyAlignment="1">
      <alignment horizontal="center" textRotation="90"/>
    </xf>
    <xf numFmtId="0" fontId="2" fillId="4" borderId="6" xfId="0" applyFont="1" applyFill="1" applyBorder="1" applyAlignment="1">
      <alignment horizontal="center" textRotation="90"/>
    </xf>
    <xf numFmtId="0" fontId="2" fillId="4" borderId="5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M21"/>
  <sheetViews>
    <sheetView showGridLines="0" tabSelected="1" zoomScale="80" zoomScaleNormal="80" workbookViewId="0">
      <selection activeCell="P14" sqref="P14"/>
    </sheetView>
  </sheetViews>
  <sheetFormatPr defaultRowHeight="15" x14ac:dyDescent="0.25"/>
  <cols>
    <col min="1" max="1" width="4.28515625" style="12" bestFit="1" customWidth="1"/>
    <col min="2" max="2" width="6.28515625" style="12" customWidth="1"/>
    <col min="3" max="3" width="7.85546875" style="12" customWidth="1"/>
    <col min="4" max="4" width="13" style="14" bestFit="1" customWidth="1"/>
    <col min="5" max="5" width="5.5703125" style="14" customWidth="1"/>
    <col min="6" max="6" width="6.7109375" style="14" bestFit="1" customWidth="1"/>
    <col min="7" max="7" width="10.7109375" style="14" customWidth="1"/>
    <col min="8" max="8" width="24.5703125" bestFit="1" customWidth="1"/>
    <col min="9" max="9" width="9.28515625" customWidth="1"/>
    <col min="10" max="10" width="8.7109375" customWidth="1"/>
    <col min="11" max="12" width="8.28515625" customWidth="1"/>
    <col min="13" max="13" width="10.140625" customWidth="1"/>
    <col min="14" max="14" width="12" bestFit="1" customWidth="1"/>
  </cols>
  <sheetData>
    <row r="1" spans="1:13" ht="58.15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55.5" customHeight="1" x14ac:dyDescent="0.25">
      <c r="A2" s="1" t="s">
        <v>1</v>
      </c>
      <c r="B2" s="27" t="s">
        <v>2</v>
      </c>
      <c r="C2" s="28"/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4" t="s">
        <v>12</v>
      </c>
    </row>
    <row r="3" spans="1:13" s="2" customFormat="1" ht="51.75" customHeight="1" x14ac:dyDescent="0.25">
      <c r="A3" s="3"/>
      <c r="B3" s="3" t="s">
        <v>13</v>
      </c>
      <c r="C3" s="3" t="s">
        <v>14</v>
      </c>
      <c r="D3" s="30"/>
      <c r="E3" s="30"/>
      <c r="F3" s="30"/>
      <c r="G3" s="30"/>
      <c r="H3" s="29"/>
      <c r="I3" s="23"/>
      <c r="J3" s="23"/>
      <c r="K3" s="23"/>
      <c r="L3" s="23"/>
      <c r="M3" s="25"/>
    </row>
    <row r="4" spans="1:13" s="8" customFormat="1" ht="30" customHeight="1" x14ac:dyDescent="0.25">
      <c r="A4" s="4">
        <v>1</v>
      </c>
      <c r="B4" s="16"/>
      <c r="C4" s="15" t="s">
        <v>30</v>
      </c>
      <c r="D4" s="6" t="s">
        <v>39</v>
      </c>
      <c r="E4" s="6">
        <v>3.73</v>
      </c>
      <c r="F4" s="6">
        <v>87.5</v>
      </c>
      <c r="G4" s="7">
        <v>0.98</v>
      </c>
      <c r="H4" s="6" t="s">
        <v>21</v>
      </c>
      <c r="I4" s="6">
        <f t="shared" ref="I4:I17" si="0">(E4*25)*0.4</f>
        <v>37.300000000000004</v>
      </c>
      <c r="J4" s="6">
        <f t="shared" ref="J4:J10" si="1">F4*0.2</f>
        <v>17.5</v>
      </c>
      <c r="K4" s="6">
        <f t="shared" ref="K4:K17" si="2">G4*30</f>
        <v>29.4</v>
      </c>
      <c r="L4" s="6">
        <v>20</v>
      </c>
      <c r="M4" s="6">
        <f t="shared" ref="M4:M17" si="3">I4+J4+K4+L4</f>
        <v>104.2</v>
      </c>
    </row>
    <row r="5" spans="1:13" s="8" customFormat="1" ht="30" customHeight="1" x14ac:dyDescent="0.25">
      <c r="A5" s="4">
        <v>2</v>
      </c>
      <c r="B5" s="15" t="s">
        <v>30</v>
      </c>
      <c r="C5" s="16"/>
      <c r="D5" s="6" t="s">
        <v>40</v>
      </c>
      <c r="E5" s="6">
        <v>3.36</v>
      </c>
      <c r="F5" s="6">
        <v>71.25</v>
      </c>
      <c r="G5" s="7">
        <v>0.98</v>
      </c>
      <c r="H5" s="11" t="s">
        <v>23</v>
      </c>
      <c r="I5" s="6">
        <f t="shared" si="0"/>
        <v>33.6</v>
      </c>
      <c r="J5" s="6">
        <f t="shared" si="1"/>
        <v>14.25</v>
      </c>
      <c r="K5" s="6">
        <f t="shared" si="2"/>
        <v>29.4</v>
      </c>
      <c r="L5" s="6">
        <v>24</v>
      </c>
      <c r="M5" s="6">
        <f t="shared" si="3"/>
        <v>101.25</v>
      </c>
    </row>
    <row r="6" spans="1:13" s="8" customFormat="1" ht="30" customHeight="1" x14ac:dyDescent="0.25">
      <c r="A6" s="4">
        <v>3</v>
      </c>
      <c r="B6" s="15" t="s">
        <v>30</v>
      </c>
      <c r="C6" s="16"/>
      <c r="D6" s="6" t="s">
        <v>41</v>
      </c>
      <c r="E6" s="6">
        <v>3.48</v>
      </c>
      <c r="F6" s="6">
        <v>83.75</v>
      </c>
      <c r="G6" s="7">
        <v>0.98</v>
      </c>
      <c r="H6" s="11" t="s">
        <v>25</v>
      </c>
      <c r="I6" s="6">
        <f t="shared" si="0"/>
        <v>34.800000000000004</v>
      </c>
      <c r="J6" s="6">
        <f t="shared" si="1"/>
        <v>16.75</v>
      </c>
      <c r="K6" s="6">
        <f t="shared" si="2"/>
        <v>29.4</v>
      </c>
      <c r="L6" s="6">
        <v>14</v>
      </c>
      <c r="M6" s="6">
        <f t="shared" si="3"/>
        <v>94.95</v>
      </c>
    </row>
    <row r="7" spans="1:13" s="8" customFormat="1" ht="30" customHeight="1" x14ac:dyDescent="0.25">
      <c r="A7" s="4">
        <v>4</v>
      </c>
      <c r="B7" s="16"/>
      <c r="C7" s="15" t="s">
        <v>30</v>
      </c>
      <c r="D7" s="6" t="s">
        <v>42</v>
      </c>
      <c r="E7" s="6">
        <v>3.21</v>
      </c>
      <c r="F7" s="6">
        <v>78.75</v>
      </c>
      <c r="G7" s="7">
        <v>0.94</v>
      </c>
      <c r="H7" s="11" t="s">
        <v>22</v>
      </c>
      <c r="I7" s="6">
        <f t="shared" si="0"/>
        <v>32.1</v>
      </c>
      <c r="J7" s="6">
        <f t="shared" si="1"/>
        <v>15.75</v>
      </c>
      <c r="K7" s="6">
        <f t="shared" si="2"/>
        <v>28.2</v>
      </c>
      <c r="L7" s="6">
        <v>18</v>
      </c>
      <c r="M7" s="6">
        <f t="shared" si="3"/>
        <v>94.05</v>
      </c>
    </row>
    <row r="8" spans="1:13" s="8" customFormat="1" ht="30" customHeight="1" x14ac:dyDescent="0.25">
      <c r="A8" s="4">
        <v>5</v>
      </c>
      <c r="B8" s="17" t="s">
        <v>30</v>
      </c>
      <c r="C8" s="18"/>
      <c r="D8" s="6" t="s">
        <v>43</v>
      </c>
      <c r="E8" s="6">
        <v>3.22</v>
      </c>
      <c r="F8" s="6">
        <v>80</v>
      </c>
      <c r="G8" s="7">
        <v>0.99</v>
      </c>
      <c r="H8" s="10" t="s">
        <v>18</v>
      </c>
      <c r="I8" s="6">
        <f t="shared" si="0"/>
        <v>32.200000000000003</v>
      </c>
      <c r="J8" s="6">
        <f t="shared" si="1"/>
        <v>16</v>
      </c>
      <c r="K8" s="6">
        <f t="shared" si="2"/>
        <v>29.7</v>
      </c>
      <c r="L8" s="6">
        <v>12</v>
      </c>
      <c r="M8" s="6">
        <f t="shared" si="3"/>
        <v>89.9</v>
      </c>
    </row>
    <row r="9" spans="1:13" s="8" customFormat="1" ht="30" customHeight="1" x14ac:dyDescent="0.25">
      <c r="A9" s="4">
        <v>6</v>
      </c>
      <c r="B9" s="18"/>
      <c r="C9" s="17" t="s">
        <v>30</v>
      </c>
      <c r="D9" s="6" t="s">
        <v>44</v>
      </c>
      <c r="E9" s="6">
        <v>3.19</v>
      </c>
      <c r="F9" s="6">
        <v>70</v>
      </c>
      <c r="G9" s="7">
        <v>0.99</v>
      </c>
      <c r="H9" s="10" t="s">
        <v>15</v>
      </c>
      <c r="I9" s="6">
        <f t="shared" si="0"/>
        <v>31.900000000000002</v>
      </c>
      <c r="J9" s="6">
        <f t="shared" si="1"/>
        <v>14</v>
      </c>
      <c r="K9" s="6">
        <f t="shared" si="2"/>
        <v>29.7</v>
      </c>
      <c r="L9" s="6">
        <v>9</v>
      </c>
      <c r="M9" s="6">
        <f t="shared" si="3"/>
        <v>84.600000000000009</v>
      </c>
    </row>
    <row r="10" spans="1:13" s="8" customFormat="1" ht="30" customHeight="1" x14ac:dyDescent="0.25">
      <c r="A10" s="4">
        <v>7</v>
      </c>
      <c r="B10" s="16"/>
      <c r="C10" s="15" t="s">
        <v>30</v>
      </c>
      <c r="D10" s="6" t="s">
        <v>45</v>
      </c>
      <c r="E10" s="6">
        <v>2.82</v>
      </c>
      <c r="F10" s="6">
        <v>62.5</v>
      </c>
      <c r="G10" s="7">
        <v>0.98</v>
      </c>
      <c r="H10" s="11" t="s">
        <v>27</v>
      </c>
      <c r="I10" s="6">
        <f t="shared" si="0"/>
        <v>28.200000000000003</v>
      </c>
      <c r="J10" s="6">
        <f t="shared" si="1"/>
        <v>12.5</v>
      </c>
      <c r="K10" s="6">
        <f t="shared" si="2"/>
        <v>29.4</v>
      </c>
      <c r="L10" s="6">
        <v>5</v>
      </c>
      <c r="M10" s="6">
        <f t="shared" si="3"/>
        <v>75.099999999999994</v>
      </c>
    </row>
    <row r="11" spans="1:13" s="8" customFormat="1" ht="30" customHeight="1" x14ac:dyDescent="0.25">
      <c r="A11" s="4">
        <v>8</v>
      </c>
      <c r="B11" s="15" t="s">
        <v>30</v>
      </c>
      <c r="C11" s="16"/>
      <c r="D11" s="6" t="s">
        <v>46</v>
      </c>
      <c r="E11" s="6">
        <v>3.38</v>
      </c>
      <c r="F11" s="9" t="s">
        <v>16</v>
      </c>
      <c r="G11" s="7">
        <v>0.97</v>
      </c>
      <c r="H11" s="11" t="s">
        <v>24</v>
      </c>
      <c r="I11" s="6">
        <f t="shared" si="0"/>
        <v>33.800000000000004</v>
      </c>
      <c r="J11" s="6">
        <v>0</v>
      </c>
      <c r="K11" s="6">
        <f t="shared" si="2"/>
        <v>29.099999999999998</v>
      </c>
      <c r="L11" s="6">
        <v>11</v>
      </c>
      <c r="M11" s="6">
        <f t="shared" si="3"/>
        <v>73.900000000000006</v>
      </c>
    </row>
    <row r="12" spans="1:13" s="8" customFormat="1" ht="30" customHeight="1" x14ac:dyDescent="0.25">
      <c r="A12" s="4">
        <v>9</v>
      </c>
      <c r="B12" s="15" t="s">
        <v>30</v>
      </c>
      <c r="C12" s="16"/>
      <c r="D12" s="6" t="s">
        <v>47</v>
      </c>
      <c r="E12" s="6">
        <v>2.42</v>
      </c>
      <c r="F12" s="6">
        <v>70</v>
      </c>
      <c r="G12" s="7">
        <v>0.98</v>
      </c>
      <c r="H12" s="10" t="s">
        <v>20</v>
      </c>
      <c r="I12" s="6">
        <f t="shared" si="0"/>
        <v>24.200000000000003</v>
      </c>
      <c r="J12" s="6">
        <f>F12*0.2</f>
        <v>14</v>
      </c>
      <c r="K12" s="6">
        <f t="shared" si="2"/>
        <v>29.4</v>
      </c>
      <c r="L12" s="6">
        <v>4</v>
      </c>
      <c r="M12" s="6">
        <f t="shared" si="3"/>
        <v>71.599999999999994</v>
      </c>
    </row>
    <row r="13" spans="1:13" s="8" customFormat="1" ht="30" customHeight="1" x14ac:dyDescent="0.25">
      <c r="A13" s="4">
        <v>10</v>
      </c>
      <c r="B13" s="16"/>
      <c r="C13" s="15" t="s">
        <v>30</v>
      </c>
      <c r="D13" s="6" t="s">
        <v>48</v>
      </c>
      <c r="E13" s="6">
        <v>2.5099999999999998</v>
      </c>
      <c r="F13" s="6">
        <v>66.25</v>
      </c>
      <c r="G13" s="7">
        <v>0.94</v>
      </c>
      <c r="H13" s="10" t="s">
        <v>19</v>
      </c>
      <c r="I13" s="6">
        <f t="shared" si="0"/>
        <v>25.099999999999998</v>
      </c>
      <c r="J13" s="6">
        <f>F13*0.2</f>
        <v>13.25</v>
      </c>
      <c r="K13" s="6">
        <f t="shared" si="2"/>
        <v>28.2</v>
      </c>
      <c r="L13" s="6">
        <v>3</v>
      </c>
      <c r="M13" s="6">
        <f t="shared" si="3"/>
        <v>69.55</v>
      </c>
    </row>
    <row r="14" spans="1:13" s="8" customFormat="1" ht="30" customHeight="1" x14ac:dyDescent="0.25">
      <c r="A14" s="4">
        <v>11</v>
      </c>
      <c r="B14" s="16"/>
      <c r="C14" s="15" t="s">
        <v>30</v>
      </c>
      <c r="D14" s="6" t="s">
        <v>49</v>
      </c>
      <c r="E14" s="6">
        <v>2.23</v>
      </c>
      <c r="F14" s="6">
        <v>60</v>
      </c>
      <c r="G14" s="7">
        <v>0.95</v>
      </c>
      <c r="H14" s="11"/>
      <c r="I14" s="6">
        <f t="shared" si="0"/>
        <v>22.3</v>
      </c>
      <c r="J14" s="6">
        <f>F14*0.2</f>
        <v>12</v>
      </c>
      <c r="K14" s="6">
        <f t="shared" si="2"/>
        <v>28.5</v>
      </c>
      <c r="L14" s="6">
        <v>0</v>
      </c>
      <c r="M14" s="6">
        <f t="shared" si="3"/>
        <v>62.8</v>
      </c>
    </row>
    <row r="15" spans="1:13" s="8" customFormat="1" ht="30" customHeight="1" x14ac:dyDescent="0.25">
      <c r="A15" s="4">
        <v>12</v>
      </c>
      <c r="B15" s="17" t="s">
        <v>30</v>
      </c>
      <c r="C15" s="18"/>
      <c r="D15" s="6" t="s">
        <v>50</v>
      </c>
      <c r="E15" s="6">
        <v>2.78</v>
      </c>
      <c r="F15" s="9" t="s">
        <v>16</v>
      </c>
      <c r="G15" s="7">
        <v>0.98</v>
      </c>
      <c r="H15" s="10"/>
      <c r="I15" s="6">
        <f t="shared" si="0"/>
        <v>27.8</v>
      </c>
      <c r="J15" s="6">
        <v>0</v>
      </c>
      <c r="K15" s="6">
        <f t="shared" si="2"/>
        <v>29.4</v>
      </c>
      <c r="L15" s="6">
        <v>0</v>
      </c>
      <c r="M15" s="6">
        <f t="shared" si="3"/>
        <v>57.2</v>
      </c>
    </row>
    <row r="16" spans="1:13" s="8" customFormat="1" ht="30" customHeight="1" x14ac:dyDescent="0.25">
      <c r="A16" s="4">
        <v>13</v>
      </c>
      <c r="B16" s="17" t="s">
        <v>30</v>
      </c>
      <c r="C16" s="18"/>
      <c r="D16" s="6" t="s">
        <v>51</v>
      </c>
      <c r="E16" s="6">
        <v>2.72</v>
      </c>
      <c r="F16" s="9" t="s">
        <v>16</v>
      </c>
      <c r="G16" s="7">
        <v>0.95</v>
      </c>
      <c r="H16" s="10" t="s">
        <v>17</v>
      </c>
      <c r="I16" s="6">
        <f t="shared" si="0"/>
        <v>27.200000000000003</v>
      </c>
      <c r="J16" s="6">
        <v>0</v>
      </c>
      <c r="K16" s="6">
        <f t="shared" si="2"/>
        <v>28.5</v>
      </c>
      <c r="L16" s="6">
        <v>1</v>
      </c>
      <c r="M16" s="6">
        <f t="shared" si="3"/>
        <v>56.7</v>
      </c>
    </row>
    <row r="17" spans="1:13" s="8" customFormat="1" ht="30" customHeight="1" x14ac:dyDescent="0.25">
      <c r="A17" s="4">
        <v>14</v>
      </c>
      <c r="B17" s="16"/>
      <c r="C17" s="15" t="s">
        <v>30</v>
      </c>
      <c r="D17" s="6" t="s">
        <v>52</v>
      </c>
      <c r="E17" s="6">
        <v>2.4500000000000002</v>
      </c>
      <c r="F17" s="9" t="s">
        <v>16</v>
      </c>
      <c r="G17" s="7">
        <v>0.88</v>
      </c>
      <c r="H17" s="11" t="s">
        <v>26</v>
      </c>
      <c r="I17" s="6">
        <f t="shared" si="0"/>
        <v>24.500000000000004</v>
      </c>
      <c r="J17" s="6">
        <v>0</v>
      </c>
      <c r="K17" s="6">
        <f t="shared" si="2"/>
        <v>26.4</v>
      </c>
      <c r="L17" s="6">
        <v>2</v>
      </c>
      <c r="M17" s="6">
        <f t="shared" si="3"/>
        <v>52.900000000000006</v>
      </c>
    </row>
    <row r="19" spans="1:13" ht="57" customHeight="1" x14ac:dyDescent="0.25">
      <c r="D19" s="21" t="s">
        <v>28</v>
      </c>
      <c r="E19" s="21"/>
      <c r="F19" s="21"/>
      <c r="G19" s="21"/>
      <c r="H19" s="21"/>
      <c r="I19" s="21"/>
      <c r="J19" s="21"/>
      <c r="K19" s="21"/>
      <c r="L19" s="21"/>
    </row>
    <row r="20" spans="1:13" x14ac:dyDescent="0.25">
      <c r="D20"/>
      <c r="E20" s="13"/>
      <c r="F20" s="13"/>
      <c r="G20" s="13"/>
    </row>
    <row r="21" spans="1:13" ht="48" customHeight="1" x14ac:dyDescent="0.25">
      <c r="D21" s="21" t="s">
        <v>29</v>
      </c>
      <c r="E21" s="21"/>
      <c r="F21" s="21"/>
      <c r="G21" s="21"/>
      <c r="H21" s="21"/>
      <c r="I21" s="21"/>
      <c r="J21" s="21"/>
      <c r="K21" s="21"/>
      <c r="L21" s="21"/>
    </row>
  </sheetData>
  <sortState ref="A4:M17">
    <sortCondition descending="1" ref="M4:M17"/>
  </sortState>
  <mergeCells count="14">
    <mergeCell ref="M2:M3"/>
    <mergeCell ref="D19:L19"/>
    <mergeCell ref="A1:M1"/>
    <mergeCell ref="B2:C2"/>
    <mergeCell ref="D2:D3"/>
    <mergeCell ref="E2:E3"/>
    <mergeCell ref="F2:F3"/>
    <mergeCell ref="G2:G3"/>
    <mergeCell ref="H2:H3"/>
    <mergeCell ref="D21:L21"/>
    <mergeCell ref="I2:I3"/>
    <mergeCell ref="J2:J3"/>
    <mergeCell ref="K2:K3"/>
    <mergeCell ref="L2:L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AAEA2-F6EA-4076-97E1-C0249B67C637}">
  <dimension ref="A1:M16"/>
  <sheetViews>
    <sheetView showGridLines="0" topLeftCell="A7" zoomScale="80" zoomScaleNormal="80" workbookViewId="0">
      <selection activeCell="P10" sqref="P10"/>
    </sheetView>
  </sheetViews>
  <sheetFormatPr defaultRowHeight="15" x14ac:dyDescent="0.25"/>
  <cols>
    <col min="1" max="1" width="4.28515625" style="12" bestFit="1" customWidth="1"/>
    <col min="2" max="2" width="6.28515625" style="12" customWidth="1"/>
    <col min="3" max="3" width="7.85546875" style="12" customWidth="1"/>
    <col min="4" max="4" width="13" style="14" bestFit="1" customWidth="1"/>
    <col min="5" max="5" width="5.5703125" style="14" customWidth="1"/>
    <col min="6" max="6" width="6.7109375" style="14" bestFit="1" customWidth="1"/>
    <col min="7" max="7" width="10.7109375" style="14" customWidth="1"/>
    <col min="8" max="8" width="27.28515625" bestFit="1" customWidth="1"/>
    <col min="9" max="11" width="5" bestFit="1" customWidth="1"/>
    <col min="12" max="12" width="4.140625" bestFit="1" customWidth="1"/>
    <col min="13" max="13" width="5" bestFit="1" customWidth="1"/>
  </cols>
  <sheetData>
    <row r="1" spans="1:13" ht="58.15" customHeight="1" x14ac:dyDescent="0.25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55.5" customHeight="1" x14ac:dyDescent="0.25">
      <c r="A2" s="1" t="s">
        <v>1</v>
      </c>
      <c r="B2" s="27" t="s">
        <v>2</v>
      </c>
      <c r="C2" s="28"/>
      <c r="D2" s="29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2" t="s">
        <v>8</v>
      </c>
      <c r="J2" s="22" t="s">
        <v>9</v>
      </c>
      <c r="K2" s="22" t="s">
        <v>10</v>
      </c>
      <c r="L2" s="22" t="s">
        <v>11</v>
      </c>
      <c r="M2" s="24" t="s">
        <v>12</v>
      </c>
    </row>
    <row r="3" spans="1:13" s="2" customFormat="1" ht="51.75" customHeight="1" x14ac:dyDescent="0.25">
      <c r="A3" s="3"/>
      <c r="B3" s="3" t="s">
        <v>13</v>
      </c>
      <c r="C3" s="3" t="s">
        <v>14</v>
      </c>
      <c r="D3" s="30"/>
      <c r="E3" s="30"/>
      <c r="F3" s="30"/>
      <c r="G3" s="30"/>
      <c r="H3" s="29"/>
      <c r="I3" s="23"/>
      <c r="J3" s="23"/>
      <c r="K3" s="23"/>
      <c r="L3" s="23"/>
      <c r="M3" s="25"/>
    </row>
    <row r="4" spans="1:13" s="8" customFormat="1" ht="30" customHeight="1" x14ac:dyDescent="0.25">
      <c r="A4" s="4">
        <v>1</v>
      </c>
      <c r="B4" s="5"/>
      <c r="C4" s="15" t="s">
        <v>30</v>
      </c>
      <c r="D4" s="6" t="s">
        <v>53</v>
      </c>
      <c r="E4" s="6">
        <v>3.7</v>
      </c>
      <c r="F4" s="20">
        <v>81.25</v>
      </c>
      <c r="G4" s="7">
        <v>0.93</v>
      </c>
      <c r="H4" s="19" t="s">
        <v>33</v>
      </c>
      <c r="I4" s="6">
        <f t="shared" ref="I4:I12" si="0">(E4*25)*0.4</f>
        <v>37</v>
      </c>
      <c r="J4" s="6">
        <f t="shared" ref="J4:J12" si="1">F4*0.2</f>
        <v>16.25</v>
      </c>
      <c r="K4" s="6">
        <f t="shared" ref="K4:K12" si="2">G4*30</f>
        <v>27.900000000000002</v>
      </c>
      <c r="L4" s="6">
        <v>12</v>
      </c>
      <c r="M4" s="6">
        <f t="shared" ref="M4:M12" si="3">I4+J4+K4+L4</f>
        <v>93.15</v>
      </c>
    </row>
    <row r="5" spans="1:13" s="8" customFormat="1" ht="30" customHeight="1" x14ac:dyDescent="0.25">
      <c r="A5" s="4">
        <v>2</v>
      </c>
      <c r="B5" s="4"/>
      <c r="C5" s="15" t="s">
        <v>30</v>
      </c>
      <c r="D5" s="6" t="s">
        <v>54</v>
      </c>
      <c r="E5" s="6">
        <v>3.38</v>
      </c>
      <c r="F5" s="6">
        <v>83.75</v>
      </c>
      <c r="G5" s="7">
        <v>0.99</v>
      </c>
      <c r="H5" s="10" t="s">
        <v>35</v>
      </c>
      <c r="I5" s="6">
        <f t="shared" si="0"/>
        <v>33.800000000000004</v>
      </c>
      <c r="J5" s="6">
        <f t="shared" si="1"/>
        <v>16.75</v>
      </c>
      <c r="K5" s="6">
        <f t="shared" si="2"/>
        <v>29.7</v>
      </c>
      <c r="L5" s="6">
        <v>7</v>
      </c>
      <c r="M5" s="6">
        <f t="shared" si="3"/>
        <v>87.25</v>
      </c>
    </row>
    <row r="6" spans="1:13" s="8" customFormat="1" ht="30" customHeight="1" x14ac:dyDescent="0.25">
      <c r="A6" s="4">
        <v>3</v>
      </c>
      <c r="B6" s="5"/>
      <c r="C6" s="15" t="s">
        <v>30</v>
      </c>
      <c r="D6" s="6" t="s">
        <v>55</v>
      </c>
      <c r="E6" s="6">
        <v>3.9</v>
      </c>
      <c r="F6" s="6">
        <v>84.81</v>
      </c>
      <c r="G6" s="7">
        <v>0.93</v>
      </c>
      <c r="H6" s="10" t="s">
        <v>32</v>
      </c>
      <c r="I6" s="6">
        <f t="shared" si="0"/>
        <v>39</v>
      </c>
      <c r="J6" s="6">
        <f t="shared" si="1"/>
        <v>16.962</v>
      </c>
      <c r="K6" s="6">
        <f t="shared" si="2"/>
        <v>27.900000000000002</v>
      </c>
      <c r="L6" s="6">
        <v>3</v>
      </c>
      <c r="M6" s="6">
        <f t="shared" si="3"/>
        <v>86.862000000000009</v>
      </c>
    </row>
    <row r="7" spans="1:13" s="8" customFormat="1" ht="30" customHeight="1" x14ac:dyDescent="0.25">
      <c r="A7" s="4">
        <v>4</v>
      </c>
      <c r="B7" s="5"/>
      <c r="C7" s="15" t="s">
        <v>30</v>
      </c>
      <c r="D7" s="6" t="s">
        <v>56</v>
      </c>
      <c r="E7" s="6">
        <v>3.49</v>
      </c>
      <c r="F7" s="6">
        <v>77.5</v>
      </c>
      <c r="G7" s="7">
        <v>0.97</v>
      </c>
      <c r="H7" s="10" t="s">
        <v>34</v>
      </c>
      <c r="I7" s="6">
        <f t="shared" si="0"/>
        <v>34.9</v>
      </c>
      <c r="J7" s="6">
        <f t="shared" si="1"/>
        <v>15.5</v>
      </c>
      <c r="K7" s="6">
        <f t="shared" si="2"/>
        <v>29.099999999999998</v>
      </c>
      <c r="L7" s="6">
        <v>6</v>
      </c>
      <c r="M7" s="6">
        <f t="shared" si="3"/>
        <v>85.5</v>
      </c>
    </row>
    <row r="8" spans="1:13" s="8" customFormat="1" ht="30" customHeight="1" x14ac:dyDescent="0.25">
      <c r="A8" s="4">
        <v>5</v>
      </c>
      <c r="B8" s="4"/>
      <c r="C8" s="15" t="s">
        <v>30</v>
      </c>
      <c r="D8" s="6" t="s">
        <v>44</v>
      </c>
      <c r="E8" s="6">
        <v>3.3</v>
      </c>
      <c r="F8" s="9">
        <v>0</v>
      </c>
      <c r="G8" s="7">
        <v>0.97</v>
      </c>
      <c r="H8" s="10" t="s">
        <v>38</v>
      </c>
      <c r="I8" s="6">
        <f t="shared" si="0"/>
        <v>33</v>
      </c>
      <c r="J8" s="6">
        <f t="shared" si="1"/>
        <v>0</v>
      </c>
      <c r="K8" s="6">
        <f t="shared" si="2"/>
        <v>29.099999999999998</v>
      </c>
      <c r="L8" s="6">
        <v>6</v>
      </c>
      <c r="M8" s="6">
        <f t="shared" si="3"/>
        <v>68.099999999999994</v>
      </c>
    </row>
    <row r="9" spans="1:13" s="8" customFormat="1" ht="30" customHeight="1" x14ac:dyDescent="0.25">
      <c r="A9" s="4">
        <v>6</v>
      </c>
      <c r="B9" s="5"/>
      <c r="C9" s="15" t="s">
        <v>30</v>
      </c>
      <c r="D9" s="6" t="s">
        <v>57</v>
      </c>
      <c r="E9" s="6">
        <v>2.44</v>
      </c>
      <c r="F9" s="20">
        <v>85</v>
      </c>
      <c r="G9" s="7">
        <v>0.85</v>
      </c>
      <c r="H9" s="10"/>
      <c r="I9" s="6">
        <f t="shared" si="0"/>
        <v>24.400000000000002</v>
      </c>
      <c r="J9" s="6">
        <f t="shared" si="1"/>
        <v>17</v>
      </c>
      <c r="K9" s="6">
        <f t="shared" si="2"/>
        <v>25.5</v>
      </c>
      <c r="L9" s="6">
        <v>0</v>
      </c>
      <c r="M9" s="6">
        <f t="shared" si="3"/>
        <v>66.900000000000006</v>
      </c>
    </row>
    <row r="10" spans="1:13" s="8" customFormat="1" ht="30" customHeight="1" x14ac:dyDescent="0.25">
      <c r="A10" s="4">
        <v>7</v>
      </c>
      <c r="B10" s="4"/>
      <c r="C10" s="15" t="s">
        <v>30</v>
      </c>
      <c r="D10" s="6" t="s">
        <v>58</v>
      </c>
      <c r="E10" s="6">
        <v>3.6</v>
      </c>
      <c r="F10" s="9">
        <v>0</v>
      </c>
      <c r="G10" s="7">
        <v>0.95</v>
      </c>
      <c r="H10" s="10"/>
      <c r="I10" s="6">
        <f t="shared" si="0"/>
        <v>36</v>
      </c>
      <c r="J10" s="6">
        <f t="shared" si="1"/>
        <v>0</v>
      </c>
      <c r="K10" s="6">
        <f t="shared" si="2"/>
        <v>28.5</v>
      </c>
      <c r="L10" s="6">
        <v>0</v>
      </c>
      <c r="M10" s="6">
        <f t="shared" si="3"/>
        <v>64.5</v>
      </c>
    </row>
    <row r="11" spans="1:13" s="8" customFormat="1" ht="30" customHeight="1" x14ac:dyDescent="0.25">
      <c r="A11" s="4">
        <v>8</v>
      </c>
      <c r="B11" s="4"/>
      <c r="C11" s="15" t="s">
        <v>30</v>
      </c>
      <c r="D11" s="6" t="s">
        <v>59</v>
      </c>
      <c r="E11" s="6">
        <v>3.18</v>
      </c>
      <c r="F11" s="9">
        <v>0</v>
      </c>
      <c r="G11" s="7">
        <v>0.93</v>
      </c>
      <c r="H11" s="10" t="s">
        <v>36</v>
      </c>
      <c r="I11" s="6">
        <f t="shared" si="0"/>
        <v>31.8</v>
      </c>
      <c r="J11" s="6">
        <f t="shared" si="1"/>
        <v>0</v>
      </c>
      <c r="K11" s="6">
        <f t="shared" si="2"/>
        <v>27.900000000000002</v>
      </c>
      <c r="L11" s="6">
        <v>4</v>
      </c>
      <c r="M11" s="6">
        <f t="shared" si="3"/>
        <v>63.7</v>
      </c>
    </row>
    <row r="12" spans="1:13" s="8" customFormat="1" ht="30" customHeight="1" x14ac:dyDescent="0.25">
      <c r="A12" s="4">
        <v>9</v>
      </c>
      <c r="B12" s="4"/>
      <c r="C12" s="15" t="s">
        <v>30</v>
      </c>
      <c r="D12" s="6" t="s">
        <v>60</v>
      </c>
      <c r="E12" s="6">
        <v>2.91</v>
      </c>
      <c r="F12" s="9">
        <v>0</v>
      </c>
      <c r="G12" s="7">
        <v>0.98</v>
      </c>
      <c r="H12" s="10" t="s">
        <v>37</v>
      </c>
      <c r="I12" s="6">
        <f t="shared" si="0"/>
        <v>29.1</v>
      </c>
      <c r="J12" s="6">
        <f t="shared" si="1"/>
        <v>0</v>
      </c>
      <c r="K12" s="6">
        <f t="shared" si="2"/>
        <v>29.4</v>
      </c>
      <c r="L12" s="6">
        <v>5</v>
      </c>
      <c r="M12" s="6">
        <f t="shared" si="3"/>
        <v>63.5</v>
      </c>
    </row>
    <row r="14" spans="1:13" ht="48" customHeight="1" x14ac:dyDescent="0.25">
      <c r="D14" s="21" t="s">
        <v>28</v>
      </c>
      <c r="E14" s="21"/>
      <c r="F14" s="21"/>
      <c r="G14" s="21"/>
      <c r="H14" s="21"/>
      <c r="I14" s="21"/>
      <c r="J14" s="21"/>
      <c r="K14" s="21"/>
      <c r="L14" s="21"/>
    </row>
    <row r="15" spans="1:13" x14ac:dyDescent="0.25">
      <c r="D15"/>
      <c r="E15" s="13"/>
      <c r="F15" s="13"/>
      <c r="G15" s="13"/>
    </row>
    <row r="16" spans="1:13" ht="47.25" customHeight="1" x14ac:dyDescent="0.25">
      <c r="D16" s="21" t="s">
        <v>29</v>
      </c>
      <c r="E16" s="21"/>
      <c r="F16" s="21"/>
      <c r="G16" s="21"/>
      <c r="H16" s="21"/>
      <c r="I16" s="21"/>
      <c r="J16" s="21"/>
      <c r="K16" s="21"/>
      <c r="L16" s="21"/>
    </row>
  </sheetData>
  <mergeCells count="14">
    <mergeCell ref="D16:L16"/>
    <mergeCell ref="A1:M1"/>
    <mergeCell ref="B2:C2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D14:L1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APM</vt:lpstr>
      <vt:lpstr>AEE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</dc:creator>
  <cp:lastModifiedBy>AU</cp:lastModifiedBy>
  <dcterms:created xsi:type="dcterms:W3CDTF">2025-09-02T12:09:34Z</dcterms:created>
  <dcterms:modified xsi:type="dcterms:W3CDTF">2025-09-03T05:59:03Z</dcterms:modified>
</cp:coreProperties>
</file>